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4675" windowHeight="12555" activeTab="3"/>
  </bookViews>
  <sheets>
    <sheet name="Public Rates" sheetId="3" r:id="rId1"/>
    <sheet name="Bombers - Preferred Option" sheetId="1" r:id="rId2"/>
    <sheet name="Bombers - Status Quo" sheetId="2" r:id="rId3"/>
    <sheet name="Bombers - 1000" sheetId="4" r:id="rId4"/>
    <sheet name="Bombers - 750" sheetId="5" r:id="rId5"/>
  </sheets>
  <calcPr calcId="145621" concurrentCalc="0"/>
</workbook>
</file>

<file path=xl/calcChain.xml><?xml version="1.0" encoding="utf-8"?>
<calcChain xmlns="http://schemas.openxmlformats.org/spreadsheetml/2006/main">
  <c r="G12" i="5" l="1"/>
  <c r="F12" i="5"/>
  <c r="G12" i="4"/>
  <c r="F12" i="4"/>
  <c r="J2" i="3"/>
  <c r="I2" i="3"/>
  <c r="H2" i="3"/>
  <c r="G2" i="3"/>
  <c r="F2" i="3"/>
  <c r="J4" i="3"/>
  <c r="I4" i="3"/>
  <c r="H4" i="3"/>
  <c r="G4" i="3"/>
  <c r="F4" i="3"/>
  <c r="J3" i="3"/>
  <c r="I3" i="3"/>
  <c r="H3" i="3"/>
  <c r="G3" i="3"/>
  <c r="F3" i="3"/>
  <c r="G12" i="2"/>
  <c r="F12" i="2"/>
  <c r="G13" i="1"/>
  <c r="F13" i="1"/>
</calcChain>
</file>

<file path=xl/sharedStrings.xml><?xml version="1.0" encoding="utf-8"?>
<sst xmlns="http://schemas.openxmlformats.org/spreadsheetml/2006/main" count="118" uniqueCount="36">
  <si>
    <t>Date</t>
  </si>
  <si>
    <t>Opponent</t>
  </si>
  <si>
    <t>Start Time</t>
  </si>
  <si>
    <t>Capacity</t>
  </si>
  <si>
    <t>Base Cost</t>
  </si>
  <si>
    <t>Preseason</t>
  </si>
  <si>
    <t>Toronto</t>
  </si>
  <si>
    <t>Game 1</t>
  </si>
  <si>
    <t>Game 2</t>
  </si>
  <si>
    <t>Ottawa</t>
  </si>
  <si>
    <t>Game 3</t>
  </si>
  <si>
    <t>Edmonton</t>
  </si>
  <si>
    <t>Game 4</t>
  </si>
  <si>
    <t>Saskatchewan</t>
  </si>
  <si>
    <t>Game 5</t>
  </si>
  <si>
    <t>Montreal</t>
  </si>
  <si>
    <t>Game 6</t>
  </si>
  <si>
    <t>Game 7</t>
  </si>
  <si>
    <t>Hamilton</t>
  </si>
  <si>
    <t>Game 8</t>
  </si>
  <si>
    <t>Calgary</t>
  </si>
  <si>
    <t>Game 9</t>
  </si>
  <si>
    <t>BC</t>
  </si>
  <si>
    <t>Average High Temperature</t>
  </si>
  <si>
    <t>Base Operational Hours</t>
  </si>
  <si>
    <t>Rate for Additional Hours</t>
  </si>
  <si>
    <t>4 Hour Setup</t>
  </si>
  <si>
    <t>6 Hour Setup</t>
  </si>
  <si>
    <t>8 Hour Setup</t>
  </si>
  <si>
    <t>10 Hour Setup</t>
  </si>
  <si>
    <t>12 Hour Setup</t>
  </si>
  <si>
    <t>Small Setup</t>
  </si>
  <si>
    <t>Medium Setup</t>
  </si>
  <si>
    <t>50-150</t>
  </si>
  <si>
    <t>Large Setup</t>
  </si>
  <si>
    <t>150-400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</si>
</sst>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09]mmmm\ d\,\ yyyy;@"/>
    <numFmt numFmtId="165" formatCode="[$-409]h:mm:ss\ AM/PM;@"/>
    <numFmt numFmtId="166" formatCode="&quot;$&quot;#,##0"/>
    <numFmt numFmtId="167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6" fontId="0" fillId="0" borderId="0" xfId="0" applyNumberFormat="1"/>
    <xf numFmtId="167" fontId="0" fillId="0" borderId="0" xfId="0" applyNumberFormat="1"/>
    <xf numFmtId="49" fontId="1" fillId="0" borderId="0" xfId="0" applyNumberFormat="1" applyFont="1" applyAlignment="1">
      <alignment wrapText="1"/>
    </xf>
    <xf numFmtId="0" fontId="1" fillId="0" borderId="0" xfId="0" applyFont="1"/>
    <xf numFmtId="49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indent="1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 indent="1"/>
    </xf>
    <xf numFmtId="0" fontId="3" fillId="0" borderId="0" xfId="0" applyFont="1"/>
    <xf numFmtId="164" fontId="3" fillId="0" borderId="0" xfId="0" applyNumberFormat="1" applyFont="1"/>
    <xf numFmtId="49" fontId="3" fillId="0" borderId="0" xfId="0" applyNumberFormat="1" applyFont="1" applyAlignment="1">
      <alignment horizontal="left" indent="1"/>
    </xf>
    <xf numFmtId="165" fontId="3" fillId="0" borderId="0" xfId="0" applyNumberFormat="1" applyFont="1"/>
    <xf numFmtId="166" fontId="3" fillId="0" borderId="0" xfId="0" applyNumberFormat="1" applyFont="1"/>
    <xf numFmtId="0" fontId="0" fillId="0" borderId="0" xfId="0" applyAlignment="1">
      <alignment horizontal="left" indent="1"/>
    </xf>
    <xf numFmtId="49" fontId="2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left" indent="1"/>
    </xf>
    <xf numFmtId="0" fontId="3" fillId="0" borderId="0" xfId="0" applyFont="1" applyAlignment="1">
      <alignment horizontal="left" indent="1"/>
    </xf>
    <xf numFmtId="49" fontId="3" fillId="0" borderId="0" xfId="0" applyNumberFormat="1" applyFont="1" applyAlignment="1">
      <alignment wrapText="1"/>
    </xf>
    <xf numFmtId="167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workbookViewId="0">
      <selection activeCell="B5" sqref="B5"/>
    </sheetView>
  </sheetViews>
  <sheetFormatPr defaultRowHeight="15" x14ac:dyDescent="0.25"/>
  <cols>
    <col min="1" max="1" width="19.5703125" bestFit="1" customWidth="1"/>
    <col min="2" max="2" width="11.7109375" bestFit="1" customWidth="1"/>
    <col min="3" max="3" width="11.42578125" bestFit="1" customWidth="1"/>
    <col min="4" max="4" width="15.7109375" customWidth="1"/>
    <col min="5" max="5" width="15" customWidth="1"/>
    <col min="6" max="6" width="13.140625" customWidth="1"/>
    <col min="7" max="7" width="13.85546875" customWidth="1"/>
    <col min="8" max="8" width="15.28515625" customWidth="1"/>
    <col min="9" max="9" width="15.140625" customWidth="1"/>
    <col min="10" max="10" width="14.5703125" customWidth="1"/>
  </cols>
  <sheetData>
    <row r="1" spans="1:10" ht="63" x14ac:dyDescent="0.35">
      <c r="A1" s="16"/>
      <c r="B1" s="16" t="s">
        <v>3</v>
      </c>
      <c r="C1" s="16" t="s">
        <v>4</v>
      </c>
      <c r="D1" s="16" t="s">
        <v>24</v>
      </c>
      <c r="E1" s="16" t="s">
        <v>25</v>
      </c>
      <c r="F1" s="8" t="s">
        <v>26</v>
      </c>
      <c r="G1" s="8" t="s">
        <v>27</v>
      </c>
      <c r="H1" s="8" t="s">
        <v>28</v>
      </c>
      <c r="I1" s="8" t="s">
        <v>29</v>
      </c>
      <c r="J1" s="8" t="s">
        <v>30</v>
      </c>
    </row>
    <row r="2" spans="1:10" ht="21" x14ac:dyDescent="0.35">
      <c r="A2" s="10" t="s">
        <v>31</v>
      </c>
      <c r="B2" s="19">
        <v>50</v>
      </c>
      <c r="C2" s="20">
        <v>190</v>
      </c>
      <c r="D2" s="10">
        <v>3</v>
      </c>
      <c r="E2" s="20">
        <v>30</v>
      </c>
      <c r="F2" s="20">
        <f>C2+1*E2</f>
        <v>220</v>
      </c>
      <c r="G2" s="20">
        <f>C2+3*E2</f>
        <v>280</v>
      </c>
      <c r="H2" s="20">
        <f>C2+5*E2</f>
        <v>340</v>
      </c>
      <c r="I2" s="20">
        <f>C2+7*E2</f>
        <v>400</v>
      </c>
      <c r="J2" s="20">
        <f>C2+9*E2</f>
        <v>460</v>
      </c>
    </row>
    <row r="3" spans="1:10" ht="21" x14ac:dyDescent="0.35">
      <c r="A3" s="10" t="s">
        <v>32</v>
      </c>
      <c r="B3" s="19" t="s">
        <v>33</v>
      </c>
      <c r="C3" s="20">
        <v>475</v>
      </c>
      <c r="D3" s="10">
        <v>4</v>
      </c>
      <c r="E3" s="20">
        <v>50</v>
      </c>
      <c r="F3" s="20">
        <f>C3</f>
        <v>475</v>
      </c>
      <c r="G3" s="20">
        <f>C3+2*E3</f>
        <v>575</v>
      </c>
      <c r="H3" s="20">
        <f>C3+4*E3</f>
        <v>675</v>
      </c>
      <c r="I3" s="20">
        <f>C3+6*E3</f>
        <v>775</v>
      </c>
      <c r="J3" s="20">
        <f>C3+8*E3</f>
        <v>875</v>
      </c>
    </row>
    <row r="4" spans="1:10" ht="21" x14ac:dyDescent="0.35">
      <c r="A4" s="10" t="s">
        <v>34</v>
      </c>
      <c r="B4" s="19" t="s">
        <v>35</v>
      </c>
      <c r="C4" s="20">
        <v>825</v>
      </c>
      <c r="D4" s="10">
        <v>4</v>
      </c>
      <c r="E4" s="20">
        <v>80</v>
      </c>
      <c r="F4" s="20">
        <f>C4</f>
        <v>825</v>
      </c>
      <c r="G4" s="20">
        <f>C4+2*E4</f>
        <v>985</v>
      </c>
      <c r="H4" s="20">
        <f>C4+4*E4</f>
        <v>1145</v>
      </c>
      <c r="I4" s="20">
        <f>C4+6*E4</f>
        <v>1305</v>
      </c>
      <c r="J4" s="20">
        <f>C4+8*E4</f>
        <v>1465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"/>
  <sheetViews>
    <sheetView workbookViewId="0">
      <selection activeCell="C3" sqref="C3"/>
    </sheetView>
  </sheetViews>
  <sheetFormatPr defaultRowHeight="15" x14ac:dyDescent="0.25"/>
  <cols>
    <col min="1" max="1" width="13.7109375" bestFit="1" customWidth="1"/>
    <col min="2" max="2" width="26.7109375" bestFit="1" customWidth="1"/>
    <col min="3" max="3" width="20.140625" style="7" bestFit="1" customWidth="1"/>
    <col min="4" max="4" width="15.85546875" bestFit="1" customWidth="1"/>
    <col min="5" max="5" width="18.7109375" customWidth="1"/>
    <col min="6" max="6" width="12.7109375" customWidth="1"/>
    <col min="7" max="7" width="13.140625" customWidth="1"/>
  </cols>
  <sheetData>
    <row r="2" spans="1:14" s="6" customFormat="1" ht="84" x14ac:dyDescent="0.35">
      <c r="A2" s="8"/>
      <c r="B2" s="8" t="s">
        <v>0</v>
      </c>
      <c r="C2" s="9" t="s">
        <v>1</v>
      </c>
      <c r="D2" s="8" t="s">
        <v>2</v>
      </c>
      <c r="E2" s="8" t="s">
        <v>23</v>
      </c>
      <c r="F2" s="8" t="s">
        <v>3</v>
      </c>
      <c r="G2" s="8" t="s">
        <v>4</v>
      </c>
      <c r="H2" s="5"/>
      <c r="I2" s="5"/>
      <c r="J2" s="5"/>
      <c r="K2" s="5"/>
      <c r="L2" s="5"/>
      <c r="M2" s="5"/>
      <c r="N2" s="5"/>
    </row>
    <row r="3" spans="1:14" ht="21" x14ac:dyDescent="0.35">
      <c r="A3" s="10" t="s">
        <v>5</v>
      </c>
      <c r="B3" s="11">
        <v>41799</v>
      </c>
      <c r="C3" s="12" t="s">
        <v>6</v>
      </c>
      <c r="D3" s="13">
        <v>0.8125</v>
      </c>
      <c r="E3" s="10">
        <v>22</v>
      </c>
      <c r="F3" s="10">
        <v>1000</v>
      </c>
      <c r="G3" s="14">
        <v>1850</v>
      </c>
      <c r="H3" s="2"/>
      <c r="I3" s="2"/>
      <c r="J3" s="2"/>
      <c r="K3" s="2"/>
      <c r="L3" s="1"/>
      <c r="M3" s="2"/>
      <c r="N3" s="2"/>
    </row>
    <row r="4" spans="1:14" ht="21" x14ac:dyDescent="0.35">
      <c r="A4" s="10" t="s">
        <v>7</v>
      </c>
      <c r="B4" s="11">
        <v>41816</v>
      </c>
      <c r="C4" s="12" t="s">
        <v>6</v>
      </c>
      <c r="D4" s="13">
        <v>0.8125</v>
      </c>
      <c r="E4" s="10">
        <v>24</v>
      </c>
      <c r="F4" s="10">
        <v>1250</v>
      </c>
      <c r="G4" s="14">
        <v>2150</v>
      </c>
      <c r="H4" s="2"/>
      <c r="I4" s="2"/>
      <c r="J4" s="2"/>
      <c r="K4" s="2"/>
      <c r="L4" s="1"/>
      <c r="M4" s="2"/>
      <c r="N4" s="2"/>
    </row>
    <row r="5" spans="1:14" ht="21" x14ac:dyDescent="0.35">
      <c r="A5" s="10" t="s">
        <v>8</v>
      </c>
      <c r="B5" s="11">
        <v>41823</v>
      </c>
      <c r="C5" s="12" t="s">
        <v>9</v>
      </c>
      <c r="D5" s="13">
        <v>0.8125</v>
      </c>
      <c r="E5" s="10">
        <v>25</v>
      </c>
      <c r="F5" s="10">
        <v>1250</v>
      </c>
      <c r="G5" s="14">
        <v>2150</v>
      </c>
      <c r="H5" s="2"/>
      <c r="I5" s="2"/>
      <c r="J5" s="2"/>
      <c r="K5" s="2"/>
      <c r="L5" s="1"/>
      <c r="M5" s="2"/>
      <c r="N5" s="2"/>
    </row>
    <row r="6" spans="1:14" ht="21" x14ac:dyDescent="0.35">
      <c r="A6" s="10" t="s">
        <v>10</v>
      </c>
      <c r="B6" s="11">
        <v>41837</v>
      </c>
      <c r="C6" s="12" t="s">
        <v>11</v>
      </c>
      <c r="D6" s="13">
        <v>0.8125</v>
      </c>
      <c r="E6" s="10">
        <v>26</v>
      </c>
      <c r="F6" s="10">
        <v>1250</v>
      </c>
      <c r="G6" s="14">
        <v>2150</v>
      </c>
      <c r="H6" s="2"/>
      <c r="I6" s="2"/>
      <c r="J6" s="2"/>
      <c r="K6" s="2"/>
      <c r="L6" s="1"/>
      <c r="M6" s="2"/>
      <c r="N6" s="2"/>
    </row>
    <row r="7" spans="1:14" ht="21" x14ac:dyDescent="0.35">
      <c r="A7" s="10" t="s">
        <v>12</v>
      </c>
      <c r="B7" s="11">
        <v>41858</v>
      </c>
      <c r="C7" s="12" t="s">
        <v>13</v>
      </c>
      <c r="D7" s="13">
        <v>0.8125</v>
      </c>
      <c r="E7" s="10">
        <v>26</v>
      </c>
      <c r="F7" s="10">
        <v>1250</v>
      </c>
      <c r="G7" s="14">
        <v>2150</v>
      </c>
      <c r="H7" s="2"/>
      <c r="I7" s="2"/>
      <c r="J7" s="2"/>
      <c r="K7" s="2"/>
      <c r="L7" s="1"/>
      <c r="M7" s="2"/>
      <c r="N7" s="2"/>
    </row>
    <row r="8" spans="1:14" ht="21" x14ac:dyDescent="0.35">
      <c r="A8" s="10" t="s">
        <v>14</v>
      </c>
      <c r="B8" s="11">
        <v>41873</v>
      </c>
      <c r="C8" s="12" t="s">
        <v>15</v>
      </c>
      <c r="D8" s="13">
        <v>0.8125</v>
      </c>
      <c r="E8" s="10">
        <v>24</v>
      </c>
      <c r="F8" s="10">
        <v>1250</v>
      </c>
      <c r="G8" s="14">
        <v>2150</v>
      </c>
      <c r="H8" s="2"/>
      <c r="I8" s="2"/>
      <c r="J8" s="2"/>
      <c r="K8" s="2"/>
      <c r="L8" s="1"/>
      <c r="M8" s="2"/>
      <c r="N8" s="2"/>
    </row>
    <row r="9" spans="1:14" ht="21" x14ac:dyDescent="0.35">
      <c r="A9" s="10" t="s">
        <v>16</v>
      </c>
      <c r="B9" s="11">
        <v>41889</v>
      </c>
      <c r="C9" s="12" t="s">
        <v>13</v>
      </c>
      <c r="D9" s="13">
        <v>0.625</v>
      </c>
      <c r="E9" s="10">
        <v>20</v>
      </c>
      <c r="F9" s="10">
        <v>1250</v>
      </c>
      <c r="G9" s="14">
        <v>2150</v>
      </c>
      <c r="H9" s="2"/>
      <c r="I9" s="2"/>
      <c r="J9" s="2"/>
      <c r="K9" s="2"/>
      <c r="L9" s="1"/>
      <c r="M9" s="2"/>
      <c r="N9" s="2"/>
    </row>
    <row r="10" spans="1:14" ht="21" x14ac:dyDescent="0.35">
      <c r="A10" s="10" t="s">
        <v>17</v>
      </c>
      <c r="B10" s="11">
        <v>41909</v>
      </c>
      <c r="C10" s="12" t="s">
        <v>18</v>
      </c>
      <c r="D10" s="13">
        <v>0.72916666666666663</v>
      </c>
      <c r="E10" s="10">
        <v>15</v>
      </c>
      <c r="F10" s="10">
        <v>1000</v>
      </c>
      <c r="G10" s="14">
        <v>1850</v>
      </c>
      <c r="H10" s="2"/>
      <c r="I10" s="2"/>
      <c r="J10" s="2"/>
      <c r="K10" s="2"/>
      <c r="L10" s="1"/>
      <c r="M10" s="2"/>
      <c r="N10" s="2"/>
    </row>
    <row r="11" spans="1:14" ht="21" x14ac:dyDescent="0.35">
      <c r="A11" s="10" t="s">
        <v>19</v>
      </c>
      <c r="B11" s="11">
        <v>41930</v>
      </c>
      <c r="C11" s="12" t="s">
        <v>20</v>
      </c>
      <c r="D11" s="13">
        <v>0.75</v>
      </c>
      <c r="E11" s="10">
        <v>10</v>
      </c>
      <c r="F11" s="10">
        <v>750</v>
      </c>
      <c r="G11" s="14">
        <v>1275</v>
      </c>
      <c r="H11" s="2"/>
      <c r="I11" s="2"/>
      <c r="J11" s="2"/>
      <c r="K11" s="2"/>
      <c r="L11" s="1"/>
      <c r="M11" s="2"/>
      <c r="N11" s="2"/>
    </row>
    <row r="12" spans="1:14" ht="21" x14ac:dyDescent="0.35">
      <c r="A12" s="10" t="s">
        <v>21</v>
      </c>
      <c r="B12" s="11">
        <v>41937</v>
      </c>
      <c r="C12" s="12" t="s">
        <v>22</v>
      </c>
      <c r="D12" s="13">
        <v>0.75</v>
      </c>
      <c r="E12" s="10">
        <v>6</v>
      </c>
      <c r="F12" s="10">
        <v>750</v>
      </c>
      <c r="G12" s="14">
        <v>1275</v>
      </c>
      <c r="H12" s="2"/>
      <c r="I12" s="2"/>
      <c r="J12" s="2"/>
      <c r="K12" s="2"/>
      <c r="L12" s="1"/>
      <c r="M12" s="2"/>
      <c r="N12" s="2"/>
    </row>
    <row r="13" spans="1:14" ht="21" x14ac:dyDescent="0.35">
      <c r="A13" s="10"/>
      <c r="B13" s="10"/>
      <c r="C13" s="12"/>
      <c r="D13" s="10"/>
      <c r="E13" s="10"/>
      <c r="F13" s="10">
        <f>SUM(F3:F12)</f>
        <v>11000</v>
      </c>
      <c r="G13" s="14">
        <f>SUM(G3:G12)</f>
        <v>19150</v>
      </c>
      <c r="H13" s="2"/>
      <c r="I13" s="2"/>
      <c r="J13" s="2"/>
      <c r="K13" s="2"/>
      <c r="L13" s="1"/>
      <c r="M13" s="2"/>
      <c r="N1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G12" sqref="A1:G12"/>
    </sheetView>
  </sheetViews>
  <sheetFormatPr defaultRowHeight="15" x14ac:dyDescent="0.25"/>
  <cols>
    <col min="1" max="1" width="13.7109375" bestFit="1" customWidth="1"/>
    <col min="2" max="2" width="26.7109375" bestFit="1" customWidth="1"/>
    <col min="3" max="3" width="20.140625" style="15" bestFit="1" customWidth="1"/>
    <col min="4" max="4" width="15.85546875" bestFit="1" customWidth="1"/>
    <col min="5" max="5" width="18.28515625" customWidth="1"/>
    <col min="6" max="6" width="13.42578125" customWidth="1"/>
    <col min="7" max="7" width="12.85546875" customWidth="1"/>
  </cols>
  <sheetData>
    <row r="1" spans="1:16" s="4" customFormat="1" ht="84" x14ac:dyDescent="0.35">
      <c r="A1" s="16"/>
      <c r="B1" s="16" t="s">
        <v>0</v>
      </c>
      <c r="C1" s="9" t="s">
        <v>1</v>
      </c>
      <c r="D1" s="16" t="s">
        <v>2</v>
      </c>
      <c r="E1" s="16" t="s">
        <v>23</v>
      </c>
      <c r="F1" s="16" t="s">
        <v>3</v>
      </c>
      <c r="G1" s="16" t="s">
        <v>4</v>
      </c>
      <c r="H1" s="3"/>
      <c r="I1" s="3"/>
      <c r="J1" s="3"/>
      <c r="K1" s="3"/>
      <c r="L1" s="3"/>
      <c r="M1" s="3"/>
      <c r="N1" s="3"/>
      <c r="O1" s="3"/>
      <c r="P1" s="3"/>
    </row>
    <row r="2" spans="1:16" ht="21" x14ac:dyDescent="0.35">
      <c r="A2" s="10" t="s">
        <v>5</v>
      </c>
      <c r="B2" s="11">
        <v>41799</v>
      </c>
      <c r="C2" s="17" t="s">
        <v>6</v>
      </c>
      <c r="D2" s="13">
        <v>0.8125</v>
      </c>
      <c r="E2" s="10">
        <v>22</v>
      </c>
      <c r="F2" s="10">
        <v>500</v>
      </c>
      <c r="G2" s="14">
        <v>1150</v>
      </c>
      <c r="I2" s="1"/>
      <c r="J2" s="2"/>
      <c r="K2" s="2"/>
      <c r="L2" s="2"/>
      <c r="M2" s="2"/>
      <c r="N2" s="1"/>
      <c r="O2" s="2"/>
      <c r="P2" s="1"/>
    </row>
    <row r="3" spans="1:16" ht="21" x14ac:dyDescent="0.35">
      <c r="A3" s="10" t="s">
        <v>7</v>
      </c>
      <c r="B3" s="11">
        <v>41816</v>
      </c>
      <c r="C3" s="17" t="s">
        <v>6</v>
      </c>
      <c r="D3" s="13">
        <v>0.8125</v>
      </c>
      <c r="E3" s="10">
        <v>24</v>
      </c>
      <c r="F3" s="10">
        <v>500</v>
      </c>
      <c r="G3" s="14">
        <v>1150</v>
      </c>
      <c r="I3" s="1"/>
      <c r="J3" s="2"/>
      <c r="K3" s="2"/>
      <c r="L3" s="2"/>
      <c r="M3" s="2"/>
      <c r="N3" s="1"/>
      <c r="O3" s="2"/>
      <c r="P3" s="1"/>
    </row>
    <row r="4" spans="1:16" ht="21" x14ac:dyDescent="0.35">
      <c r="A4" s="10" t="s">
        <v>8</v>
      </c>
      <c r="B4" s="11">
        <v>41823</v>
      </c>
      <c r="C4" s="17" t="s">
        <v>9</v>
      </c>
      <c r="D4" s="13">
        <v>0.8125</v>
      </c>
      <c r="E4" s="10">
        <v>25</v>
      </c>
      <c r="F4" s="10">
        <v>500</v>
      </c>
      <c r="G4" s="14">
        <v>1150</v>
      </c>
      <c r="I4" s="1"/>
      <c r="J4" s="2"/>
      <c r="K4" s="2"/>
      <c r="L4" s="2"/>
      <c r="M4" s="2"/>
      <c r="N4" s="1"/>
      <c r="O4" s="2"/>
      <c r="P4" s="1"/>
    </row>
    <row r="5" spans="1:16" ht="21" x14ac:dyDescent="0.35">
      <c r="A5" s="10" t="s">
        <v>10</v>
      </c>
      <c r="B5" s="11">
        <v>41837</v>
      </c>
      <c r="C5" s="17" t="s">
        <v>11</v>
      </c>
      <c r="D5" s="13">
        <v>0.8125</v>
      </c>
      <c r="E5" s="10">
        <v>26</v>
      </c>
      <c r="F5" s="10">
        <v>500</v>
      </c>
      <c r="G5" s="14">
        <v>1150</v>
      </c>
      <c r="I5" s="1"/>
      <c r="J5" s="2"/>
      <c r="K5" s="2"/>
      <c r="L5" s="2"/>
      <c r="M5" s="2"/>
      <c r="N5" s="1"/>
      <c r="O5" s="2"/>
      <c r="P5" s="1"/>
    </row>
    <row r="6" spans="1:16" ht="21" x14ac:dyDescent="0.35">
      <c r="A6" s="10" t="s">
        <v>12</v>
      </c>
      <c r="B6" s="11">
        <v>41858</v>
      </c>
      <c r="C6" s="17" t="s">
        <v>13</v>
      </c>
      <c r="D6" s="13">
        <v>0.8125</v>
      </c>
      <c r="E6" s="10">
        <v>26</v>
      </c>
      <c r="F6" s="10">
        <v>500</v>
      </c>
      <c r="G6" s="14">
        <v>1150</v>
      </c>
      <c r="I6" s="1"/>
      <c r="J6" s="2"/>
      <c r="K6" s="2"/>
      <c r="L6" s="2"/>
      <c r="M6" s="2"/>
      <c r="N6" s="1"/>
      <c r="O6" s="2"/>
      <c r="P6" s="1"/>
    </row>
    <row r="7" spans="1:16" ht="21" x14ac:dyDescent="0.35">
      <c r="A7" s="10" t="s">
        <v>14</v>
      </c>
      <c r="B7" s="11">
        <v>41873</v>
      </c>
      <c r="C7" s="17" t="s">
        <v>15</v>
      </c>
      <c r="D7" s="13">
        <v>0.8125</v>
      </c>
      <c r="E7" s="10">
        <v>24</v>
      </c>
      <c r="F7" s="10">
        <v>500</v>
      </c>
      <c r="G7" s="14">
        <v>1150</v>
      </c>
      <c r="I7" s="1"/>
      <c r="J7" s="2"/>
      <c r="K7" s="2"/>
      <c r="L7" s="2"/>
      <c r="M7" s="2"/>
      <c r="N7" s="1"/>
      <c r="O7" s="2"/>
      <c r="P7" s="1"/>
    </row>
    <row r="8" spans="1:16" ht="21" x14ac:dyDescent="0.35">
      <c r="A8" s="10" t="s">
        <v>16</v>
      </c>
      <c r="B8" s="11">
        <v>41889</v>
      </c>
      <c r="C8" s="17" t="s">
        <v>13</v>
      </c>
      <c r="D8" s="13">
        <v>0.625</v>
      </c>
      <c r="E8" s="10">
        <v>20</v>
      </c>
      <c r="F8" s="10">
        <v>500</v>
      </c>
      <c r="G8" s="14">
        <v>1150</v>
      </c>
      <c r="I8" s="1"/>
      <c r="J8" s="2"/>
      <c r="K8" s="2"/>
      <c r="L8" s="2"/>
      <c r="M8" s="2"/>
      <c r="N8" s="1"/>
      <c r="O8" s="2"/>
      <c r="P8" s="1"/>
    </row>
    <row r="9" spans="1:16" ht="21" x14ac:dyDescent="0.35">
      <c r="A9" s="10" t="s">
        <v>17</v>
      </c>
      <c r="B9" s="11">
        <v>41909</v>
      </c>
      <c r="C9" s="17" t="s">
        <v>18</v>
      </c>
      <c r="D9" s="13">
        <v>0.72916666666666663</v>
      </c>
      <c r="E9" s="10">
        <v>15</v>
      </c>
      <c r="F9" s="10">
        <v>500</v>
      </c>
      <c r="G9" s="14">
        <v>1150</v>
      </c>
      <c r="I9" s="1"/>
      <c r="J9" s="2"/>
      <c r="K9" s="2"/>
      <c r="L9" s="2"/>
      <c r="M9" s="2"/>
      <c r="N9" s="1"/>
      <c r="O9" s="2"/>
      <c r="P9" s="1"/>
    </row>
    <row r="10" spans="1:16" ht="21" x14ac:dyDescent="0.35">
      <c r="A10" s="10" t="s">
        <v>19</v>
      </c>
      <c r="B10" s="11">
        <v>41930</v>
      </c>
      <c r="C10" s="17" t="s">
        <v>20</v>
      </c>
      <c r="D10" s="13">
        <v>0.75</v>
      </c>
      <c r="E10" s="10">
        <v>10</v>
      </c>
      <c r="F10" s="10">
        <v>500</v>
      </c>
      <c r="G10" s="14">
        <v>1150</v>
      </c>
      <c r="I10" s="1"/>
      <c r="J10" s="2"/>
      <c r="K10" s="2"/>
      <c r="L10" s="2"/>
      <c r="M10" s="2"/>
      <c r="N10" s="1"/>
      <c r="O10" s="2"/>
      <c r="P10" s="1"/>
    </row>
    <row r="11" spans="1:16" ht="21" x14ac:dyDescent="0.35">
      <c r="A11" s="10" t="s">
        <v>21</v>
      </c>
      <c r="B11" s="11">
        <v>41937</v>
      </c>
      <c r="C11" s="17" t="s">
        <v>22</v>
      </c>
      <c r="D11" s="13">
        <v>0.75</v>
      </c>
      <c r="E11" s="10">
        <v>6</v>
      </c>
      <c r="F11" s="10">
        <v>500</v>
      </c>
      <c r="G11" s="14">
        <v>1150</v>
      </c>
      <c r="I11" s="1"/>
      <c r="J11" s="2"/>
      <c r="K11" s="2"/>
      <c r="L11" s="2"/>
      <c r="M11" s="2"/>
      <c r="N11" s="1"/>
      <c r="O11" s="2"/>
      <c r="P11" s="1"/>
    </row>
    <row r="12" spans="1:16" ht="21" x14ac:dyDescent="0.35">
      <c r="A12" s="10"/>
      <c r="B12" s="10"/>
      <c r="C12" s="18"/>
      <c r="D12" s="10"/>
      <c r="E12" s="10"/>
      <c r="F12" s="10">
        <f>SUM(F2:F11)</f>
        <v>5000</v>
      </c>
      <c r="G12" s="14">
        <f>SUM(G2:G11)</f>
        <v>11500</v>
      </c>
      <c r="I12" s="1"/>
      <c r="J12" s="2"/>
      <c r="K12" s="2"/>
      <c r="L12" s="2"/>
      <c r="M12" s="2"/>
      <c r="N12" s="1"/>
      <c r="O12" s="2"/>
      <c r="P1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sqref="A1:XFD1"/>
    </sheetView>
  </sheetViews>
  <sheetFormatPr defaultRowHeight="15" x14ac:dyDescent="0.25"/>
  <cols>
    <col min="1" max="1" width="13.7109375" bestFit="1" customWidth="1"/>
    <col min="2" max="2" width="26.7109375" bestFit="1" customWidth="1"/>
    <col min="3" max="3" width="20.140625" bestFit="1" customWidth="1"/>
    <col min="4" max="4" width="15.85546875" bestFit="1" customWidth="1"/>
    <col min="5" max="5" width="18.140625" bestFit="1" customWidth="1"/>
    <col min="6" max="6" width="11.7109375" bestFit="1" customWidth="1"/>
    <col min="7" max="7" width="13.140625" bestFit="1" customWidth="1"/>
  </cols>
  <sheetData>
    <row r="1" spans="1:7" ht="42" x14ac:dyDescent="0.35">
      <c r="A1" s="16"/>
      <c r="B1" s="16" t="s">
        <v>0</v>
      </c>
      <c r="C1" s="9" t="s">
        <v>1</v>
      </c>
      <c r="D1" s="16" t="s">
        <v>2</v>
      </c>
      <c r="E1" s="16" t="s">
        <v>23</v>
      </c>
      <c r="F1" s="16" t="s">
        <v>3</v>
      </c>
      <c r="G1" s="16" t="s">
        <v>4</v>
      </c>
    </row>
    <row r="2" spans="1:7" ht="21" x14ac:dyDescent="0.35">
      <c r="A2" s="10" t="s">
        <v>5</v>
      </c>
      <c r="B2" s="11">
        <v>41799</v>
      </c>
      <c r="C2" s="17" t="s">
        <v>6</v>
      </c>
      <c r="D2" s="13">
        <v>0.8125</v>
      </c>
      <c r="E2" s="10">
        <v>22</v>
      </c>
      <c r="F2" s="10">
        <v>1000</v>
      </c>
      <c r="G2" s="14">
        <v>1875</v>
      </c>
    </row>
    <row r="3" spans="1:7" ht="21" x14ac:dyDescent="0.35">
      <c r="A3" s="10" t="s">
        <v>7</v>
      </c>
      <c r="B3" s="11">
        <v>41816</v>
      </c>
      <c r="C3" s="17" t="s">
        <v>6</v>
      </c>
      <c r="D3" s="13">
        <v>0.8125</v>
      </c>
      <c r="E3" s="10">
        <v>24</v>
      </c>
      <c r="F3" s="10">
        <v>1000</v>
      </c>
      <c r="G3" s="14">
        <v>1875</v>
      </c>
    </row>
    <row r="4" spans="1:7" ht="21" x14ac:dyDescent="0.35">
      <c r="A4" s="10" t="s">
        <v>8</v>
      </c>
      <c r="B4" s="11">
        <v>41823</v>
      </c>
      <c r="C4" s="17" t="s">
        <v>9</v>
      </c>
      <c r="D4" s="13">
        <v>0.8125</v>
      </c>
      <c r="E4" s="10">
        <v>25</v>
      </c>
      <c r="F4" s="10">
        <v>1000</v>
      </c>
      <c r="G4" s="14">
        <v>1875</v>
      </c>
    </row>
    <row r="5" spans="1:7" ht="21" x14ac:dyDescent="0.35">
      <c r="A5" s="10" t="s">
        <v>10</v>
      </c>
      <c r="B5" s="11">
        <v>41837</v>
      </c>
      <c r="C5" s="17" t="s">
        <v>11</v>
      </c>
      <c r="D5" s="13">
        <v>0.8125</v>
      </c>
      <c r="E5" s="10">
        <v>26</v>
      </c>
      <c r="F5" s="10">
        <v>1000</v>
      </c>
      <c r="G5" s="14">
        <v>1875</v>
      </c>
    </row>
    <row r="6" spans="1:7" ht="21" x14ac:dyDescent="0.35">
      <c r="A6" s="10" t="s">
        <v>12</v>
      </c>
      <c r="B6" s="11">
        <v>41858</v>
      </c>
      <c r="C6" s="17" t="s">
        <v>13</v>
      </c>
      <c r="D6" s="13">
        <v>0.8125</v>
      </c>
      <c r="E6" s="10">
        <v>26</v>
      </c>
      <c r="F6" s="10">
        <v>1000</v>
      </c>
      <c r="G6" s="14">
        <v>1875</v>
      </c>
    </row>
    <row r="7" spans="1:7" ht="21" x14ac:dyDescent="0.35">
      <c r="A7" s="10" t="s">
        <v>14</v>
      </c>
      <c r="B7" s="11">
        <v>41873</v>
      </c>
      <c r="C7" s="17" t="s">
        <v>15</v>
      </c>
      <c r="D7" s="13">
        <v>0.8125</v>
      </c>
      <c r="E7" s="10">
        <v>24</v>
      </c>
      <c r="F7" s="10">
        <v>1000</v>
      </c>
      <c r="G7" s="14">
        <v>1875</v>
      </c>
    </row>
    <row r="8" spans="1:7" ht="21" x14ac:dyDescent="0.35">
      <c r="A8" s="10" t="s">
        <v>16</v>
      </c>
      <c r="B8" s="11">
        <v>41889</v>
      </c>
      <c r="C8" s="17" t="s">
        <v>13</v>
      </c>
      <c r="D8" s="13">
        <v>0.625</v>
      </c>
      <c r="E8" s="10">
        <v>20</v>
      </c>
      <c r="F8" s="10">
        <v>1000</v>
      </c>
      <c r="G8" s="14">
        <v>1875</v>
      </c>
    </row>
    <row r="9" spans="1:7" ht="21" x14ac:dyDescent="0.35">
      <c r="A9" s="10" t="s">
        <v>17</v>
      </c>
      <c r="B9" s="11">
        <v>41909</v>
      </c>
      <c r="C9" s="17" t="s">
        <v>18</v>
      </c>
      <c r="D9" s="13">
        <v>0.72916666666666663</v>
      </c>
      <c r="E9" s="10">
        <v>15</v>
      </c>
      <c r="F9" s="10">
        <v>750</v>
      </c>
      <c r="G9" s="14">
        <v>1300</v>
      </c>
    </row>
    <row r="10" spans="1:7" ht="21" x14ac:dyDescent="0.35">
      <c r="A10" s="10" t="s">
        <v>19</v>
      </c>
      <c r="B10" s="11">
        <v>41930</v>
      </c>
      <c r="C10" s="17" t="s">
        <v>20</v>
      </c>
      <c r="D10" s="13">
        <v>0.75</v>
      </c>
      <c r="E10" s="10">
        <v>10</v>
      </c>
      <c r="F10" s="10">
        <v>750</v>
      </c>
      <c r="G10" s="14">
        <v>1300</v>
      </c>
    </row>
    <row r="11" spans="1:7" ht="21" x14ac:dyDescent="0.35">
      <c r="A11" s="10" t="s">
        <v>21</v>
      </c>
      <c r="B11" s="11">
        <v>41937</v>
      </c>
      <c r="C11" s="17" t="s">
        <v>22</v>
      </c>
      <c r="D11" s="13">
        <v>0.75</v>
      </c>
      <c r="E11" s="10">
        <v>6</v>
      </c>
      <c r="F11" s="10">
        <v>750</v>
      </c>
      <c r="G11" s="14">
        <v>1300</v>
      </c>
    </row>
    <row r="12" spans="1:7" ht="21" x14ac:dyDescent="0.35">
      <c r="A12" s="10"/>
      <c r="B12" s="10"/>
      <c r="C12" s="18"/>
      <c r="D12" s="10"/>
      <c r="E12" s="10"/>
      <c r="F12" s="10">
        <f>SUM(F2:F11)</f>
        <v>9250</v>
      </c>
      <c r="G12" s="14">
        <f>SUM(G2:G11)</f>
        <v>17025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11" sqref="G11"/>
    </sheetView>
  </sheetViews>
  <sheetFormatPr defaultRowHeight="15" x14ac:dyDescent="0.25"/>
  <cols>
    <col min="1" max="1" width="13.7109375" bestFit="1" customWidth="1"/>
    <col min="2" max="2" width="26.7109375" bestFit="1" customWidth="1"/>
    <col min="3" max="3" width="20.140625" bestFit="1" customWidth="1"/>
    <col min="4" max="4" width="15.85546875" bestFit="1" customWidth="1"/>
    <col min="5" max="5" width="18.140625" bestFit="1" customWidth="1"/>
    <col min="6" max="6" width="13.5703125" customWidth="1"/>
    <col min="7" max="7" width="15.42578125" customWidth="1"/>
  </cols>
  <sheetData>
    <row r="1" spans="1:7" ht="126" x14ac:dyDescent="0.35">
      <c r="A1" s="16"/>
      <c r="B1" s="16" t="s">
        <v>0</v>
      </c>
      <c r="C1" s="9" t="s">
        <v>1</v>
      </c>
      <c r="D1" s="16" t="s">
        <v>2</v>
      </c>
      <c r="E1" s="16" t="s">
        <v>23</v>
      </c>
      <c r="F1" s="16" t="s">
        <v>3</v>
      </c>
      <c r="G1" s="16" t="s">
        <v>4</v>
      </c>
    </row>
    <row r="2" spans="1:7" ht="21" x14ac:dyDescent="0.35">
      <c r="A2" s="10" t="s">
        <v>5</v>
      </c>
      <c r="B2" s="11">
        <v>41799</v>
      </c>
      <c r="C2" s="17" t="s">
        <v>6</v>
      </c>
      <c r="D2" s="13">
        <v>0.8125</v>
      </c>
      <c r="E2" s="10">
        <v>22</v>
      </c>
      <c r="F2" s="10">
        <v>750</v>
      </c>
      <c r="G2" s="14">
        <v>1350</v>
      </c>
    </row>
    <row r="3" spans="1:7" ht="21" x14ac:dyDescent="0.35">
      <c r="A3" s="10" t="s">
        <v>7</v>
      </c>
      <c r="B3" s="11">
        <v>41816</v>
      </c>
      <c r="C3" s="17" t="s">
        <v>6</v>
      </c>
      <c r="D3" s="13">
        <v>0.8125</v>
      </c>
      <c r="E3" s="10">
        <v>24</v>
      </c>
      <c r="F3" s="10">
        <v>750</v>
      </c>
      <c r="G3" s="14">
        <v>1350</v>
      </c>
    </row>
    <row r="4" spans="1:7" ht="21" x14ac:dyDescent="0.35">
      <c r="A4" s="10" t="s">
        <v>8</v>
      </c>
      <c r="B4" s="11">
        <v>41823</v>
      </c>
      <c r="C4" s="17" t="s">
        <v>9</v>
      </c>
      <c r="D4" s="13">
        <v>0.8125</v>
      </c>
      <c r="E4" s="10">
        <v>25</v>
      </c>
      <c r="F4" s="10">
        <v>750</v>
      </c>
      <c r="G4" s="14">
        <v>1350</v>
      </c>
    </row>
    <row r="5" spans="1:7" ht="21" x14ac:dyDescent="0.35">
      <c r="A5" s="10" t="s">
        <v>10</v>
      </c>
      <c r="B5" s="11">
        <v>41837</v>
      </c>
      <c r="C5" s="17" t="s">
        <v>11</v>
      </c>
      <c r="D5" s="13">
        <v>0.8125</v>
      </c>
      <c r="E5" s="10">
        <v>26</v>
      </c>
      <c r="F5" s="10">
        <v>750</v>
      </c>
      <c r="G5" s="14">
        <v>1350</v>
      </c>
    </row>
    <row r="6" spans="1:7" ht="21" x14ac:dyDescent="0.35">
      <c r="A6" s="10" t="s">
        <v>12</v>
      </c>
      <c r="B6" s="11">
        <v>41858</v>
      </c>
      <c r="C6" s="17" t="s">
        <v>13</v>
      </c>
      <c r="D6" s="13">
        <v>0.8125</v>
      </c>
      <c r="E6" s="10">
        <v>26</v>
      </c>
      <c r="F6" s="10">
        <v>750</v>
      </c>
      <c r="G6" s="14">
        <v>1350</v>
      </c>
    </row>
    <row r="7" spans="1:7" ht="21" x14ac:dyDescent="0.35">
      <c r="A7" s="10" t="s">
        <v>14</v>
      </c>
      <c r="B7" s="11">
        <v>41873</v>
      </c>
      <c r="C7" s="17" t="s">
        <v>15</v>
      </c>
      <c r="D7" s="13">
        <v>0.8125</v>
      </c>
      <c r="E7" s="10">
        <v>24</v>
      </c>
      <c r="F7" s="10">
        <v>750</v>
      </c>
      <c r="G7" s="14">
        <v>1350</v>
      </c>
    </row>
    <row r="8" spans="1:7" ht="21" x14ac:dyDescent="0.35">
      <c r="A8" s="10" t="s">
        <v>16</v>
      </c>
      <c r="B8" s="11">
        <v>41889</v>
      </c>
      <c r="C8" s="17" t="s">
        <v>13</v>
      </c>
      <c r="D8" s="13">
        <v>0.625</v>
      </c>
      <c r="E8" s="10">
        <v>20</v>
      </c>
      <c r="F8" s="10">
        <v>750</v>
      </c>
      <c r="G8" s="14">
        <v>1350</v>
      </c>
    </row>
    <row r="9" spans="1:7" ht="21" x14ac:dyDescent="0.35">
      <c r="A9" s="10" t="s">
        <v>17</v>
      </c>
      <c r="B9" s="11">
        <v>41909</v>
      </c>
      <c r="C9" s="17" t="s">
        <v>18</v>
      </c>
      <c r="D9" s="13">
        <v>0.72916666666666663</v>
      </c>
      <c r="E9" s="10">
        <v>15</v>
      </c>
      <c r="F9" s="10">
        <v>750</v>
      </c>
      <c r="G9" s="14">
        <v>1350</v>
      </c>
    </row>
    <row r="10" spans="1:7" ht="21" x14ac:dyDescent="0.35">
      <c r="A10" s="10" t="s">
        <v>19</v>
      </c>
      <c r="B10" s="11">
        <v>41930</v>
      </c>
      <c r="C10" s="17" t="s">
        <v>20</v>
      </c>
      <c r="D10" s="13">
        <v>0.75</v>
      </c>
      <c r="E10" s="10">
        <v>10</v>
      </c>
      <c r="F10" s="10">
        <v>750</v>
      </c>
      <c r="G10" s="14">
        <v>1350</v>
      </c>
    </row>
    <row r="11" spans="1:7" ht="21" x14ac:dyDescent="0.35">
      <c r="A11" s="10" t="s">
        <v>21</v>
      </c>
      <c r="B11" s="11">
        <v>41937</v>
      </c>
      <c r="C11" s="17" t="s">
        <v>22</v>
      </c>
      <c r="D11" s="13">
        <v>0.75</v>
      </c>
      <c r="E11" s="10">
        <v>6</v>
      </c>
      <c r="F11" s="10">
        <v>500</v>
      </c>
      <c r="G11" s="14">
        <v>1100</v>
      </c>
    </row>
    <row r="12" spans="1:7" ht="21" x14ac:dyDescent="0.35">
      <c r="A12" s="10"/>
      <c r="B12" s="10"/>
      <c r="C12" s="18"/>
      <c r="D12" s="10"/>
      <c r="E12" s="10"/>
      <c r="F12" s="10">
        <f>SUM(F2:F11)</f>
        <v>7250</v>
      </c>
      <c r="G12" s="14">
        <f>SUM(G2:G11)</f>
        <v>13250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Public Rates</vt:lpstr>
      <vt:lpstr>Bombers - Preferred Option</vt:lpstr>
      <vt:lpstr>Bombers - Status Quo</vt:lpstr>
      <vt:lpstr>Bombers - 1000</vt:lpstr>
      <vt:lpstr>Bombers - 750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MCohoe</dc:creator>
  <cp:lastModifiedBy>MCohoe</cp:lastModifiedBy>
  <dcterms:created xsi:type="dcterms:W3CDTF">2014-03-12T20:52:22Z</dcterms:created>
  <dcterms:modified xsi:type="dcterms:W3CDTF">2014-03-12T23:04:20Z</dcterms:modified>
</cp:coreProperties>
</file>